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C46B2F\Obmen\Финансы\БЮДЖЕТ 2020-2022\2019 ожидаемое исполнение\"/>
    </mc:Choice>
  </mc:AlternateContent>
  <bookViews>
    <workbookView xWindow="0" yWindow="60" windowWidth="16380" windowHeight="8130" tabRatio="500"/>
  </bookViews>
  <sheets>
    <sheet name="Результат" sheetId="1" r:id="rId1"/>
    <sheet name="Sheet0" sheetId="2" state="hidden" r:id="rId2"/>
  </sheets>
  <definedNames>
    <definedName name="Footer">Sheet0!$A$12:$I$12</definedName>
    <definedName name="Header">Sheet0!$A$1:$I$6</definedName>
    <definedName name="Row">Sheet0!$A$11:$I$11</definedName>
    <definedName name="TotalCsr1">Sheet0!$A$7:$I$7</definedName>
    <definedName name="TotalCsr2">Sheet0!$A$8:$I$8</definedName>
    <definedName name="TotalCsr3">Sheet0!$A$9:$I$9</definedName>
    <definedName name="TotalCsr4">Sheet0!$A$10:$I$10</definedName>
    <definedName name="МестныйБюджет">Sheet0!$I$11</definedName>
    <definedName name="_xlnm.Print_Area" localSheetId="0">Результат!$A$1:$F$71</definedName>
    <definedName name="ОблБюджет">Sheet0!$H$11</definedName>
    <definedName name="ПлановыеНазначения">Sheet0!$D$11</definedName>
    <definedName name="ПроцентВыполнения">Sheet0!$F$11</definedName>
    <definedName name="ФактическиИсполнено">Sheet0!$E$11</definedName>
    <definedName name="ФедБюджет">Sheet0!$G$11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1" l="1"/>
  <c r="F67" i="1" l="1"/>
  <c r="E66" i="1"/>
  <c r="D66" i="1"/>
  <c r="D68" i="1" s="1"/>
  <c r="F65" i="1"/>
  <c r="F64" i="1"/>
  <c r="E63" i="1"/>
  <c r="F63" i="1" s="1"/>
  <c r="D63" i="1"/>
  <c r="F62" i="1"/>
  <c r="F61" i="1"/>
  <c r="F60" i="1"/>
  <c r="E59" i="1"/>
  <c r="D59" i="1"/>
  <c r="F58" i="1"/>
  <c r="F57" i="1"/>
  <c r="E56" i="1"/>
  <c r="D56" i="1"/>
  <c r="F55" i="1"/>
  <c r="F54" i="1"/>
  <c r="F53" i="1"/>
  <c r="F52" i="1"/>
  <c r="F51" i="1"/>
  <c r="E50" i="1"/>
  <c r="F50" i="1" s="1"/>
  <c r="D50" i="1"/>
  <c r="F49" i="1"/>
  <c r="F48" i="1"/>
  <c r="F47" i="1"/>
  <c r="E47" i="1"/>
  <c r="D47" i="1"/>
  <c r="F46" i="1"/>
  <c r="F45" i="1"/>
  <c r="F44" i="1"/>
  <c r="F43" i="1"/>
  <c r="E42" i="1"/>
  <c r="D42" i="1"/>
  <c r="F41" i="1"/>
  <c r="F40" i="1"/>
  <c r="F39" i="1"/>
  <c r="E38" i="1"/>
  <c r="D38" i="1"/>
  <c r="F37" i="1"/>
  <c r="F36" i="1"/>
  <c r="F35" i="1"/>
  <c r="F34" i="1"/>
  <c r="F33" i="1"/>
  <c r="F32" i="1"/>
  <c r="E31" i="1"/>
  <c r="F31" i="1" s="1"/>
  <c r="D31" i="1"/>
  <c r="F30" i="1"/>
  <c r="E29" i="1"/>
  <c r="D29" i="1"/>
  <c r="F28" i="1"/>
  <c r="F27" i="1"/>
  <c r="E26" i="1"/>
  <c r="D26" i="1"/>
  <c r="F25" i="1"/>
  <c r="F24" i="1"/>
  <c r="E23" i="1"/>
  <c r="F22" i="1"/>
  <c r="F21" i="1"/>
  <c r="F20" i="1"/>
  <c r="F19" i="1"/>
  <c r="E18" i="1"/>
  <c r="D18" i="1"/>
  <c r="F17" i="1"/>
  <c r="F16" i="1"/>
  <c r="F15" i="1"/>
  <c r="E14" i="1"/>
  <c r="D14" i="1"/>
  <c r="F13" i="1"/>
  <c r="F12" i="1"/>
  <c r="F11" i="1"/>
  <c r="F10" i="1"/>
  <c r="E9" i="1"/>
  <c r="F9" i="1"/>
  <c r="F8" i="1"/>
  <c r="F7" i="1"/>
  <c r="F26" i="1" l="1"/>
  <c r="F29" i="1"/>
  <c r="F14" i="1"/>
  <c r="F38" i="1"/>
  <c r="F56" i="1"/>
  <c r="F59" i="1"/>
  <c r="F66" i="1"/>
  <c r="E68" i="1"/>
  <c r="F68" i="1" s="1"/>
  <c r="F42" i="1"/>
  <c r="F18" i="1"/>
</calcChain>
</file>

<file path=xl/sharedStrings.xml><?xml version="1.0" encoding="utf-8"?>
<sst xmlns="http://schemas.openxmlformats.org/spreadsheetml/2006/main" count="131" uniqueCount="94">
  <si>
    <t>За 2019 год</t>
  </si>
  <si>
    <t xml:space="preserve"> </t>
  </si>
  <si>
    <t>АДМИНИСТРАЦИЯ ГОРОДСКОГО ОКРУГА КОТЕЛЬНИКИ МОСКОВСКОЙ ОБЛАСТИ</t>
  </si>
  <si>
    <t>Наименование</t>
  </si>
  <si>
    <t>Плановые назначения</t>
  </si>
  <si>
    <t>Ожидаемое исполнение</t>
  </si>
  <si>
    <t>% исполнения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</si>
  <si>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2019-2024 годы"</t>
  </si>
  <si>
    <t>Подпрограмма "Создание условий для оказания медицинской помощи населению городского округа Котельники Московской области на 2019-2024 годы"</t>
  </si>
  <si>
    <t>Муниципальная программа "Культура городского округа Котельники Московской области на 2017-2021 годы"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</si>
  <si>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</si>
  <si>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</si>
  <si>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"Мероприятия по укреплению материально-технической базы муниципальных учреждений сферы культуры городского округа Котельники Московской области"</t>
  </si>
  <si>
    <t>Подпрограмма "Парки городского округа Котельники на 2017-2021 годы "</t>
  </si>
  <si>
    <t>Муниципальная программа "Образование городского округа Котельники Московской области на 2017-2021 годы"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</si>
  <si>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</si>
  <si>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</si>
  <si>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</si>
  <si>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области" на 2017-2021 годы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</si>
  <si>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</si>
  <si>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</si>
  <si>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</si>
  <si>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Подпрограмма  "Развитие и поддержка СО НКО в городском округе Котельники Московской области"</t>
  </si>
  <si>
    <t>Муниципальная программа "Спорт в городском округе Котельники Московской области на 2017-2021 годы"</t>
  </si>
  <si>
    <t>Подпрограмма "Развитие физической культуры и спорта в городском округе Котельники Московской области на 2017-2021 годы "</t>
  </si>
  <si>
    <t>Подпрограмма "Обеспечение деятельности муниципальных учреждений физической культуры и спорта на 2017-2021 годы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</si>
  <si>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</si>
  <si>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</si>
  <si>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"Молодое поколение городского округа Котельники Московской области на 2017-2021 годы"</t>
  </si>
  <si>
    <t>Муниципальная программа "Экология и окружающая среда городского округа Котельники Московской области на 2017-2021 годы"</t>
  </si>
  <si>
    <t>Подпрограмма "Охрана окружающей среды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</si>
  <si>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</si>
  <si>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Подпрограмма "Профилактика преступлений и иных правонарушений на 2017-2021 годы"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</si>
  <si>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</si>
  <si>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</si>
  <si>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 мероприятий гражданской обороны на территории городского округа Котельники Московской области»</t>
  </si>
  <si>
    <t>Подпрограмма "Развитие и совершенствование системы 112 городского округа Котельники Московской области на 2017-2021 годы"</t>
  </si>
  <si>
    <t>Подпрограмма "Обеспечивающая подпрограмма"</t>
  </si>
  <si>
    <t>Муниципальная программа "Жилище городского округа Котельники Московской области" на 2017-2027 годы</t>
  </si>
  <si>
    <t>Подпрограмма "Обеспечение жильем молодых семей городского округа Котельники Московской области на 2017-2021 годы"</t>
  </si>
  <si>
    <t>Подпрограмма "Обеспечение жильем детей-сирот и детей, оставшихся без попечения родителей, а также лиц из их числа на 2017-2021 годы"</t>
  </si>
  <si>
    <t>Подпрограмма "Комплексное освоение и развитие территорий в целях жилищного строительства"</t>
  </si>
  <si>
    <t>Муниципальная программа "Формирование современной комфортной городской среды городского округа Котельники Московской области" на 2018-2022 годы</t>
  </si>
  <si>
    <t>Подпрограмма «Создание условий для обеспечения комфортного проживания жителей многоквартирных домов городского округа Котельники»</t>
  </si>
  <si>
    <t>Подпрограмма «Комфортная городская среда»</t>
  </si>
  <si>
    <t>Подпрограмма «Благоустройство территорий городского округа Котельники»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</si>
  <si>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</si>
  <si>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"Развитие малого и среднего предпринимательства в городском округе Котельники Московской области на 2017-2021 годы"</t>
  </si>
  <si>
    <t>Подпрограмма "Развитие потребительского рынка и услуг на территории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</si>
  <si>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"Муниципальное управление" на 2017-2021 годы</t>
  </si>
  <si>
    <t>Подпрограмма «Обеспечивающая подпрограмма»</t>
  </si>
  <si>
    <t>Подпрограмма "Развитие муниципальной службы городского округа Котельники Московской области" на 2017-2021 годы</t>
  </si>
  <si>
    <t>Подпрограмма "Развитие архивного дела"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</si>
  <si>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</si>
  <si>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</si>
  <si>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«Развитие инженерной инфраструктуры и энергоэффективности городского округа Котельники Московской области» на 2018-2022 годы</t>
  </si>
  <si>
    <t>Подпрограмма «Создание условий для обеспечения качественными жилищно-коммунальными услугами»</t>
  </si>
  <si>
    <t>Подпрограмма «Энергосбережение и повышение энергетической эффективности»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</si>
  <si>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области» на 2017-2021 годы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</si>
  <si>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</si>
  <si>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</si>
  <si>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</si>
  <si>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городского округа Котельники Московской области «Цифровой городской округ Котельники» на 2018-2022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</si>
  <si>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в городском округе Котельники»</t>
  </si>
  <si>
    <t xml:space="preserve"> Подпрограмма «Развитие информационной и технической инфраструктуры экосистемы цифровой экономики городского округа Котельники Московской области» </t>
  </si>
  <si>
    <t>Муниципальная программа городского округа Котельники Московской области «Строительство объектов социальной инфраструктуры» на 2019-2024 годы</t>
  </si>
  <si>
    <t>Подпрограмма «Строительство (реконструкция) объектов образования»</t>
  </si>
  <si>
    <t>ИТОГО</t>
  </si>
  <si>
    <t xml:space="preserve">Начальник управления финансов администрации городского округа Котельники Московской области </t>
  </si>
  <si>
    <t>И.А. Гуреева</t>
  </si>
  <si>
    <t>Отчет о финансировании мероприятий целевых программ</t>
  </si>
  <si>
    <t>на &lt;НаДату&gt;</t>
  </si>
  <si>
    <t>Финансовый орган</t>
  </si>
  <si>
    <t>&lt;ФО&gt;</t>
  </si>
  <si>
    <t>Код цел. программы.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Код мероприятия</t>
  </si>
  <si>
    <t>Раздел, подраздел</t>
  </si>
  <si>
    <t>Фактически исполнено</t>
  </si>
  <si>
    <t xml:space="preserve">% 
выпол
нения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</si>
  <si>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</si>
  <si>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</si>
  <si>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</si>
  <si>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&lt;csr1Name&gt;</t>
  </si>
  <si>
    <t>&lt;ПлановыеНазначения&gt;</t>
  </si>
  <si>
    <t>&lt;ФактическиИсполнено&gt;</t>
  </si>
  <si>
    <t>&lt;ПроцентВыполнения&gt;</t>
  </si>
  <si>
    <t>&lt;ФедБюджет&gt;</t>
  </si>
  <si>
    <t>&lt;ОблБюджет&gt;</t>
  </si>
  <si>
    <t>&lt;МестныйБюджет&gt;</t>
  </si>
  <si>
    <t>&lt;csr2Name&gt;</t>
  </si>
  <si>
    <t>&lt;csr3Name&gt;</t>
  </si>
  <si>
    <t>&lt;csr4&gt;</t>
  </si>
  <si>
    <t>&lt;csrName&gt;</t>
  </si>
  <si>
    <t>&lt;fkrStr&gt;</t>
  </si>
  <si>
    <t>Ожидаемое исполнение мероприятий муниципальных программ                                                                                                                                              городского округа Котельники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</si>
</sst>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&quot;&quot;#0.00"/>
  </numFmts>
  <fonts count="10" x14ac:knownFonts="1">
    <font>
      <sz val="10"/>
      <name val="Arial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0" fillId="2" borderId="0" xfId="0" applyFill="1"/>
    <xf numFmtId="164" fontId="2" fillId="2" borderId="2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4" fillId="2" borderId="0" xfId="0" applyFont="1" applyFill="1"/>
    <xf numFmtId="164" fontId="2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5" fillId="2" borderId="0" xfId="0" applyFont="1" applyFill="1"/>
    <xf numFmtId="165" fontId="1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164" fontId="1" fillId="0" borderId="2" xfId="0" applyNumberFormat="1" applyFont="1" applyBorder="1" applyAlignment="1">
      <alignment horizontal="right"/>
    </xf>
    <xf numFmtId="164" fontId="6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166" fontId="9" fillId="0" borderId="2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zoomScaleNormal="100" zoomScaleSheetLayoutView="100" workbookViewId="0">
      <selection activeCell="E63" sqref="E63"/>
    </sheetView>
  </sheetViews>
  <sheetFormatPr defaultRowHeight="12.75" x14ac:dyDescent="0.2"/>
  <cols>
    <col min="1" max="1" width="19.5703125" customWidth="1"/>
    <col min="2" max="2" width="10.85546875" customWidth="1"/>
    <col min="3" max="3" width="43.140625" customWidth="1"/>
    <col min="4" max="4" width="19" style="1" customWidth="1"/>
    <col min="5" max="5" width="19.28515625" style="1" customWidth="1"/>
    <col min="6" max="6" width="15.7109375" customWidth="1"/>
    <col min="7" max="7" width="6" customWidth="1"/>
    <col min="8" max="1025" width="8.7109375" customWidth="1"/>
  </cols>
  <sheetData>
    <row r="1" spans="1:6" ht="35.25" customHeight="1" x14ac:dyDescent="0.2">
      <c r="A1" s="42" t="s">
        <v>93</v>
      </c>
      <c r="B1" s="42"/>
      <c r="C1" s="42"/>
      <c r="D1" s="42"/>
      <c r="E1" s="42"/>
      <c r="F1" s="42"/>
    </row>
    <row r="2" spans="1:6" ht="16.5" customHeight="1" x14ac:dyDescent="0.2">
      <c r="A2" s="43" t="s">
        <v>0</v>
      </c>
      <c r="B2" s="43"/>
      <c r="C2" s="43"/>
      <c r="D2" s="43"/>
      <c r="E2" s="43"/>
      <c r="F2" s="43"/>
    </row>
    <row r="3" spans="1:6" ht="18.75" x14ac:dyDescent="0.2">
      <c r="A3" s="2" t="s">
        <v>1</v>
      </c>
      <c r="B3" s="2"/>
      <c r="C3" s="2"/>
      <c r="D3" s="3"/>
      <c r="E3" s="3"/>
      <c r="F3" s="2"/>
    </row>
    <row r="4" spans="1:6" ht="15" customHeight="1" x14ac:dyDescent="0.2">
      <c r="A4" s="2"/>
      <c r="B4" s="44" t="s">
        <v>2</v>
      </c>
      <c r="C4" s="44"/>
      <c r="D4" s="44"/>
      <c r="E4" s="44"/>
      <c r="F4" s="44"/>
    </row>
    <row r="5" spans="1:6" ht="18.75" x14ac:dyDescent="0.2">
      <c r="A5" s="4" t="s">
        <v>1</v>
      </c>
      <c r="B5" s="4"/>
      <c r="C5" s="4"/>
      <c r="D5" s="5"/>
      <c r="E5" s="5"/>
      <c r="F5" s="4"/>
    </row>
    <row r="6" spans="1:6" ht="72.400000000000006" customHeight="1" x14ac:dyDescent="0.2">
      <c r="A6" s="45" t="s">
        <v>3</v>
      </c>
      <c r="B6" s="45"/>
      <c r="C6" s="45"/>
      <c r="D6" s="6" t="s">
        <v>4</v>
      </c>
      <c r="E6" s="7" t="s">
        <v>5</v>
      </c>
      <c r="F6" s="8" t="s">
        <v>6</v>
      </c>
    </row>
    <row r="7" spans="1:6" s="11" customFormat="1" ht="91.7" customHeight="1" x14ac:dyDescent="0.2">
      <c r="A7" s="46" t="s">
        <v>7</v>
      </c>
      <c r="B7" s="46"/>
      <c r="C7" s="46"/>
      <c r="D7" s="9">
        <v>7998</v>
      </c>
      <c r="E7" s="9">
        <v>7998</v>
      </c>
      <c r="F7" s="10">
        <f t="shared" ref="F7:F22" si="0">E7/D7*100</f>
        <v>100</v>
      </c>
    </row>
    <row r="8" spans="1:6" s="14" customFormat="1" ht="57.75" customHeight="1" x14ac:dyDescent="0.2">
      <c r="A8" s="40" t="s">
        <v>8</v>
      </c>
      <c r="B8" s="40"/>
      <c r="C8" s="40"/>
      <c r="D8" s="12">
        <v>7998</v>
      </c>
      <c r="E8" s="12">
        <v>7998</v>
      </c>
      <c r="F8" s="13">
        <f t="shared" si="0"/>
        <v>100</v>
      </c>
    </row>
    <row r="9" spans="1:6" s="11" customFormat="1" ht="53.65" customHeight="1" x14ac:dyDescent="0.2">
      <c r="A9" s="41" t="s">
        <v>9</v>
      </c>
      <c r="B9" s="41"/>
      <c r="C9" s="41"/>
      <c r="D9" s="9">
        <f>D10+D11+D12+D13</f>
        <v>110509.6</v>
      </c>
      <c r="E9" s="9">
        <f>E10+E11+E12+E13</f>
        <v>110416.5</v>
      </c>
      <c r="F9" s="10">
        <f t="shared" si="0"/>
        <v>99.915753925450815</v>
      </c>
    </row>
    <row r="10" spans="1:6" s="14" customFormat="1" ht="33.75" customHeight="1" x14ac:dyDescent="0.2">
      <c r="A10" s="40" t="s">
        <v>10</v>
      </c>
      <c r="B10" s="40"/>
      <c r="C10" s="40"/>
      <c r="D10" s="12">
        <v>102078</v>
      </c>
      <c r="E10" s="12">
        <v>102078</v>
      </c>
      <c r="F10" s="13">
        <f t="shared" si="0"/>
        <v>100</v>
      </c>
    </row>
    <row r="11" spans="1:6" s="14" customFormat="1" ht="33.75" customHeight="1" x14ac:dyDescent="0.2">
      <c r="A11" s="40" t="s">
        <v>11</v>
      </c>
      <c r="B11" s="40"/>
      <c r="C11" s="40"/>
      <c r="D11" s="12">
        <v>500</v>
      </c>
      <c r="E11" s="12">
        <v>500</v>
      </c>
      <c r="F11" s="13">
        <f t="shared" si="0"/>
        <v>100</v>
      </c>
    </row>
    <row r="12" spans="1:6" s="14" customFormat="1" ht="66.400000000000006" customHeight="1" x14ac:dyDescent="0.2">
      <c r="A12" s="40" t="s">
        <v>12</v>
      </c>
      <c r="B12" s="40"/>
      <c r="C12" s="40"/>
      <c r="D12" s="15">
        <v>3931.6</v>
      </c>
      <c r="E12" s="15">
        <v>3838.5</v>
      </c>
      <c r="F12" s="16">
        <f t="shared" si="0"/>
        <v>97.632007325261981</v>
      </c>
    </row>
    <row r="13" spans="1:6" s="14" customFormat="1" ht="35.25" customHeight="1" x14ac:dyDescent="0.2">
      <c r="A13" s="40" t="s">
        <v>13</v>
      </c>
      <c r="B13" s="40"/>
      <c r="C13" s="40"/>
      <c r="D13" s="12">
        <v>4000</v>
      </c>
      <c r="E13" s="12">
        <v>4000</v>
      </c>
      <c r="F13" s="13">
        <f t="shared" si="0"/>
        <v>100</v>
      </c>
    </row>
    <row r="14" spans="1:6" s="11" customFormat="1" ht="52.5" customHeight="1" x14ac:dyDescent="0.2">
      <c r="A14" s="41" t="s">
        <v>14</v>
      </c>
      <c r="B14" s="41"/>
      <c r="C14" s="41"/>
      <c r="D14" s="9">
        <f>D15+D16+D17</f>
        <v>595032.30000000005</v>
      </c>
      <c r="E14" s="9">
        <f>E15+E16+E17</f>
        <v>566659.80000000005</v>
      </c>
      <c r="F14" s="10">
        <f t="shared" si="0"/>
        <v>95.23177145173463</v>
      </c>
    </row>
    <row r="15" spans="1:6" s="14" customFormat="1" ht="32.25" customHeight="1" x14ac:dyDescent="0.2">
      <c r="A15" s="40" t="s">
        <v>15</v>
      </c>
      <c r="B15" s="40"/>
      <c r="C15" s="40"/>
      <c r="D15" s="12">
        <v>367523.8</v>
      </c>
      <c r="E15" s="12">
        <v>342559.3</v>
      </c>
      <c r="F15" s="13">
        <f t="shared" si="0"/>
        <v>93.207378678605295</v>
      </c>
    </row>
    <row r="16" spans="1:6" s="14" customFormat="1" ht="22.15" customHeight="1" x14ac:dyDescent="0.2">
      <c r="A16" s="40" t="s">
        <v>16</v>
      </c>
      <c r="B16" s="40"/>
      <c r="C16" s="40"/>
      <c r="D16" s="12">
        <v>227193</v>
      </c>
      <c r="E16" s="12">
        <v>223785</v>
      </c>
      <c r="F16" s="13">
        <f t="shared" si="0"/>
        <v>98.499953783787348</v>
      </c>
    </row>
    <row r="17" spans="1:8" s="14" customFormat="1" ht="35.25" customHeight="1" x14ac:dyDescent="0.2">
      <c r="A17" s="40" t="s">
        <v>17</v>
      </c>
      <c r="B17" s="40"/>
      <c r="C17" s="40"/>
      <c r="D17" s="12">
        <v>315.5</v>
      </c>
      <c r="E17" s="12">
        <v>315.5</v>
      </c>
      <c r="F17" s="13">
        <f t="shared" si="0"/>
        <v>100</v>
      </c>
    </row>
    <row r="18" spans="1:8" s="18" customFormat="1" ht="57" customHeight="1" x14ac:dyDescent="0.2">
      <c r="A18" s="41" t="s">
        <v>18</v>
      </c>
      <c r="B18" s="41"/>
      <c r="C18" s="41"/>
      <c r="D18" s="17">
        <f>D19+D20+D21+D22</f>
        <v>25939</v>
      </c>
      <c r="E18" s="17">
        <f>E19+E20+E21+E22</f>
        <v>25939</v>
      </c>
      <c r="F18" s="10">
        <f t="shared" si="0"/>
        <v>100</v>
      </c>
    </row>
    <row r="19" spans="1:8" s="18" customFormat="1" ht="22.15" customHeight="1" x14ac:dyDescent="0.2">
      <c r="A19" s="40" t="s">
        <v>19</v>
      </c>
      <c r="B19" s="40"/>
      <c r="C19" s="40"/>
      <c r="D19" s="12">
        <v>17794</v>
      </c>
      <c r="E19" s="12">
        <v>17794</v>
      </c>
      <c r="F19" s="13">
        <f t="shared" si="0"/>
        <v>100</v>
      </c>
      <c r="G19" s="14"/>
      <c r="H19" s="14"/>
    </row>
    <row r="20" spans="1:8" s="18" customFormat="1" ht="22.15" customHeight="1" x14ac:dyDescent="0.2">
      <c r="A20" s="40" t="s">
        <v>20</v>
      </c>
      <c r="B20" s="40"/>
      <c r="C20" s="40"/>
      <c r="D20" s="12">
        <v>993</v>
      </c>
      <c r="E20" s="12">
        <v>993</v>
      </c>
      <c r="F20" s="13">
        <f t="shared" si="0"/>
        <v>100</v>
      </c>
      <c r="G20" s="14"/>
      <c r="H20" s="14"/>
    </row>
    <row r="21" spans="1:8" s="18" customFormat="1" ht="54.75" customHeight="1" x14ac:dyDescent="0.2">
      <c r="A21" s="40" t="s">
        <v>21</v>
      </c>
      <c r="B21" s="40"/>
      <c r="C21" s="40"/>
      <c r="D21" s="12">
        <v>6952</v>
      </c>
      <c r="E21" s="12">
        <v>6952</v>
      </c>
      <c r="F21" s="13">
        <f t="shared" si="0"/>
        <v>100</v>
      </c>
      <c r="G21" s="14"/>
      <c r="H21" s="14"/>
    </row>
    <row r="22" spans="1:8" s="18" customFormat="1" ht="54.75" customHeight="1" x14ac:dyDescent="0.2">
      <c r="A22" s="40" t="s">
        <v>22</v>
      </c>
      <c r="B22" s="40"/>
      <c r="C22" s="40"/>
      <c r="D22" s="12">
        <v>200</v>
      </c>
      <c r="E22" s="12">
        <v>200</v>
      </c>
      <c r="F22" s="13">
        <f t="shared" si="0"/>
        <v>100</v>
      </c>
      <c r="G22" s="14"/>
      <c r="H22" s="14"/>
    </row>
    <row r="23" spans="1:8" s="11" customFormat="1" ht="45.75" customHeight="1" x14ac:dyDescent="0.2">
      <c r="A23" s="41" t="s">
        <v>23</v>
      </c>
      <c r="B23" s="41"/>
      <c r="C23" s="41"/>
      <c r="D23" s="17">
        <v>139717</v>
      </c>
      <c r="E23" s="17">
        <f>E24+E25</f>
        <v>139668.9</v>
      </c>
      <c r="F23" s="10">
        <v>99.9</v>
      </c>
    </row>
    <row r="24" spans="1:8" s="14" customFormat="1" ht="53.25" customHeight="1" x14ac:dyDescent="0.2">
      <c r="A24" s="40" t="s">
        <v>24</v>
      </c>
      <c r="B24" s="40"/>
      <c r="C24" s="40"/>
      <c r="D24" s="12">
        <v>15003</v>
      </c>
      <c r="E24" s="12">
        <v>14954.9</v>
      </c>
      <c r="F24" s="13">
        <f t="shared" ref="F24:F68" si="1">E24/D24*100</f>
        <v>99.679397453842569</v>
      </c>
    </row>
    <row r="25" spans="1:8" s="14" customFormat="1" ht="48" customHeight="1" x14ac:dyDescent="0.2">
      <c r="A25" s="40" t="s">
        <v>25</v>
      </c>
      <c r="B25" s="40"/>
      <c r="C25" s="40"/>
      <c r="D25" s="12">
        <v>124714</v>
      </c>
      <c r="E25" s="12">
        <v>124714</v>
      </c>
      <c r="F25" s="13">
        <f t="shared" si="1"/>
        <v>100</v>
      </c>
    </row>
    <row r="26" spans="1:8" s="11" customFormat="1" ht="92.25" customHeight="1" x14ac:dyDescent="0.2">
      <c r="A26" s="41" t="s">
        <v>26</v>
      </c>
      <c r="B26" s="41"/>
      <c r="C26" s="41"/>
      <c r="D26" s="9">
        <f>D27+D28</f>
        <v>13930</v>
      </c>
      <c r="E26" s="9">
        <f>E27+E28</f>
        <v>13930</v>
      </c>
      <c r="F26" s="10">
        <f t="shared" si="1"/>
        <v>100</v>
      </c>
    </row>
    <row r="27" spans="1:8" s="14" customFormat="1" ht="81" customHeight="1" x14ac:dyDescent="0.2">
      <c r="A27" s="40" t="s">
        <v>27</v>
      </c>
      <c r="B27" s="40"/>
      <c r="C27" s="40"/>
      <c r="D27" s="12">
        <v>13442</v>
      </c>
      <c r="E27" s="12">
        <v>13442</v>
      </c>
      <c r="F27" s="13">
        <f t="shared" si="1"/>
        <v>100</v>
      </c>
    </row>
    <row r="28" spans="1:8" s="14" customFormat="1" ht="42" customHeight="1" x14ac:dyDescent="0.2">
      <c r="A28" s="40" t="s">
        <v>28</v>
      </c>
      <c r="B28" s="40"/>
      <c r="C28" s="40"/>
      <c r="D28" s="12">
        <v>488</v>
      </c>
      <c r="E28" s="12">
        <v>488</v>
      </c>
      <c r="F28" s="13">
        <f t="shared" si="1"/>
        <v>100</v>
      </c>
    </row>
    <row r="29" spans="1:8" s="11" customFormat="1" ht="60" customHeight="1" x14ac:dyDescent="0.2">
      <c r="A29" s="41" t="s">
        <v>29</v>
      </c>
      <c r="B29" s="41"/>
      <c r="C29" s="41"/>
      <c r="D29" s="9">
        <f>D30</f>
        <v>390</v>
      </c>
      <c r="E29" s="9">
        <f>E30</f>
        <v>390</v>
      </c>
      <c r="F29" s="10">
        <f t="shared" si="1"/>
        <v>100</v>
      </c>
    </row>
    <row r="30" spans="1:8" s="14" customFormat="1" ht="51.75" customHeight="1" x14ac:dyDescent="0.2">
      <c r="A30" s="40" t="s">
        <v>30</v>
      </c>
      <c r="B30" s="40"/>
      <c r="C30" s="40"/>
      <c r="D30" s="12">
        <v>390</v>
      </c>
      <c r="E30" s="12">
        <v>390</v>
      </c>
      <c r="F30" s="13">
        <f t="shared" si="1"/>
        <v>100</v>
      </c>
    </row>
    <row r="31" spans="1:8" s="11" customFormat="1" ht="75" customHeight="1" x14ac:dyDescent="0.2">
      <c r="A31" s="41" t="s">
        <v>31</v>
      </c>
      <c r="B31" s="41"/>
      <c r="C31" s="41"/>
      <c r="D31" s="17">
        <f>D32+D33+D34+D35+D36+D37</f>
        <v>29941</v>
      </c>
      <c r="E31" s="17">
        <f>E32+E33+E34+E35+E36+E37</f>
        <v>23964.5</v>
      </c>
      <c r="F31" s="19">
        <f t="shared" si="1"/>
        <v>80.039076851140578</v>
      </c>
    </row>
    <row r="32" spans="1:8" s="14" customFormat="1" ht="36" customHeight="1" x14ac:dyDescent="0.2">
      <c r="A32" s="40" t="s">
        <v>32</v>
      </c>
      <c r="B32" s="40"/>
      <c r="C32" s="40"/>
      <c r="D32" s="12">
        <v>8448.5</v>
      </c>
      <c r="E32" s="12">
        <v>5502</v>
      </c>
      <c r="F32" s="13">
        <f t="shared" si="1"/>
        <v>65.123986506480435</v>
      </c>
    </row>
    <row r="33" spans="1:6" s="14" customFormat="1" ht="81" customHeight="1" x14ac:dyDescent="0.2">
      <c r="A33" s="40" t="s">
        <v>33</v>
      </c>
      <c r="B33" s="40"/>
      <c r="C33" s="40"/>
      <c r="D33" s="12">
        <v>3150</v>
      </c>
      <c r="E33" s="12">
        <v>150</v>
      </c>
      <c r="F33" s="13">
        <f t="shared" si="1"/>
        <v>4.7619047619047619</v>
      </c>
    </row>
    <row r="34" spans="1:6" s="14" customFormat="1" ht="60" customHeight="1" x14ac:dyDescent="0.2">
      <c r="A34" s="40" t="s">
        <v>34</v>
      </c>
      <c r="B34" s="40"/>
      <c r="C34" s="40"/>
      <c r="D34" s="12">
        <v>290</v>
      </c>
      <c r="E34" s="12">
        <v>260</v>
      </c>
      <c r="F34" s="13">
        <f t="shared" si="1"/>
        <v>89.65517241379311</v>
      </c>
    </row>
    <row r="35" spans="1:6" s="14" customFormat="1" ht="60" customHeight="1" x14ac:dyDescent="0.2">
      <c r="A35" s="40" t="s">
        <v>35</v>
      </c>
      <c r="B35" s="40"/>
      <c r="C35" s="40"/>
      <c r="D35" s="12">
        <v>35</v>
      </c>
      <c r="E35" s="12">
        <v>35</v>
      </c>
      <c r="F35" s="13">
        <f t="shared" si="1"/>
        <v>100</v>
      </c>
    </row>
    <row r="36" spans="1:6" s="14" customFormat="1" ht="56.25" customHeight="1" x14ac:dyDescent="0.2">
      <c r="A36" s="40" t="s">
        <v>36</v>
      </c>
      <c r="B36" s="40"/>
      <c r="C36" s="40"/>
      <c r="D36" s="12">
        <v>168.5</v>
      </c>
      <c r="E36" s="12">
        <v>168.5</v>
      </c>
      <c r="F36" s="13">
        <f t="shared" si="1"/>
        <v>100</v>
      </c>
    </row>
    <row r="37" spans="1:6" s="14" customFormat="1" ht="40.5" customHeight="1" x14ac:dyDescent="0.2">
      <c r="A37" s="40" t="s">
        <v>37</v>
      </c>
      <c r="B37" s="40"/>
      <c r="C37" s="40"/>
      <c r="D37" s="12">
        <v>17849</v>
      </c>
      <c r="E37" s="12">
        <v>17849</v>
      </c>
      <c r="F37" s="13">
        <f t="shared" si="1"/>
        <v>100</v>
      </c>
    </row>
    <row r="38" spans="1:6" s="11" customFormat="1" ht="45" customHeight="1" x14ac:dyDescent="0.2">
      <c r="A38" s="41" t="s">
        <v>38</v>
      </c>
      <c r="B38" s="41"/>
      <c r="C38" s="41"/>
      <c r="D38" s="17">
        <f>D39+D40+D41</f>
        <v>9793.5</v>
      </c>
      <c r="E38" s="17">
        <f>E39+E40+E41</f>
        <v>9617.5</v>
      </c>
      <c r="F38" s="19">
        <f t="shared" si="1"/>
        <v>98.202889671721039</v>
      </c>
    </row>
    <row r="39" spans="1:6" s="14" customFormat="1" ht="60" customHeight="1" x14ac:dyDescent="0.2">
      <c r="A39" s="40" t="s">
        <v>39</v>
      </c>
      <c r="B39" s="40"/>
      <c r="C39" s="40"/>
      <c r="D39" s="12">
        <v>1646.5</v>
      </c>
      <c r="E39" s="12">
        <v>1646.5</v>
      </c>
      <c r="F39" s="13">
        <f t="shared" si="1"/>
        <v>100</v>
      </c>
    </row>
    <row r="40" spans="1:6" s="14" customFormat="1" ht="51.75" customHeight="1" x14ac:dyDescent="0.2">
      <c r="A40" s="40" t="s">
        <v>40</v>
      </c>
      <c r="B40" s="40"/>
      <c r="C40" s="40"/>
      <c r="D40" s="12">
        <v>7911</v>
      </c>
      <c r="E40" s="12">
        <v>7911</v>
      </c>
      <c r="F40" s="13">
        <f t="shared" si="1"/>
        <v>100</v>
      </c>
    </row>
    <row r="41" spans="1:6" s="14" customFormat="1" ht="51.75" customHeight="1" x14ac:dyDescent="0.2">
      <c r="A41" s="40" t="s">
        <v>41</v>
      </c>
      <c r="B41" s="40"/>
      <c r="C41" s="40"/>
      <c r="D41" s="12">
        <v>236</v>
      </c>
      <c r="E41" s="12">
        <v>60</v>
      </c>
      <c r="F41" s="13">
        <f t="shared" si="1"/>
        <v>25.423728813559322</v>
      </c>
    </row>
    <row r="42" spans="1:6" s="11" customFormat="1" ht="69.75" customHeight="1" x14ac:dyDescent="0.2">
      <c r="A42" s="41" t="s">
        <v>42</v>
      </c>
      <c r="B42" s="41"/>
      <c r="C42" s="41"/>
      <c r="D42" s="9">
        <f>D43+D44+D45+D46</f>
        <v>240021.1</v>
      </c>
      <c r="E42" s="9">
        <f>E43+E44+E45+E46</f>
        <v>240021.1</v>
      </c>
      <c r="F42" s="10">
        <f t="shared" si="1"/>
        <v>100</v>
      </c>
    </row>
    <row r="43" spans="1:6" s="14" customFormat="1" ht="54" customHeight="1" x14ac:dyDescent="0.2">
      <c r="A43" s="40" t="s">
        <v>43</v>
      </c>
      <c r="B43" s="40"/>
      <c r="C43" s="40"/>
      <c r="D43" s="12">
        <v>24613</v>
      </c>
      <c r="E43" s="12">
        <v>24613</v>
      </c>
      <c r="F43" s="13">
        <f t="shared" si="1"/>
        <v>100</v>
      </c>
    </row>
    <row r="44" spans="1:6" s="14" customFormat="1" ht="30.75" customHeight="1" x14ac:dyDescent="0.2">
      <c r="A44" s="40" t="s">
        <v>44</v>
      </c>
      <c r="B44" s="40"/>
      <c r="C44" s="40"/>
      <c r="D44" s="12">
        <v>98570.7</v>
      </c>
      <c r="E44" s="12">
        <v>98570.7</v>
      </c>
      <c r="F44" s="13">
        <f t="shared" si="1"/>
        <v>100</v>
      </c>
    </row>
    <row r="45" spans="1:6" s="14" customFormat="1" ht="45.75" customHeight="1" x14ac:dyDescent="0.2">
      <c r="A45" s="40" t="s">
        <v>45</v>
      </c>
      <c r="B45" s="40"/>
      <c r="C45" s="40"/>
      <c r="D45" s="12">
        <v>49617.4</v>
      </c>
      <c r="E45" s="12">
        <v>49617.4</v>
      </c>
      <c r="F45" s="13">
        <f t="shared" si="1"/>
        <v>100</v>
      </c>
    </row>
    <row r="46" spans="1:6" s="14" customFormat="1" ht="22.15" customHeight="1" x14ac:dyDescent="0.2">
      <c r="A46" s="40" t="s">
        <v>37</v>
      </c>
      <c r="B46" s="40"/>
      <c r="C46" s="40"/>
      <c r="D46" s="12">
        <v>67220</v>
      </c>
      <c r="E46" s="12">
        <v>67220</v>
      </c>
      <c r="F46" s="13">
        <f t="shared" si="1"/>
        <v>100</v>
      </c>
    </row>
    <row r="47" spans="1:6" s="11" customFormat="1" ht="53.25" customHeight="1" x14ac:dyDescent="0.2">
      <c r="A47" s="41" t="s">
        <v>46</v>
      </c>
      <c r="B47" s="41"/>
      <c r="C47" s="41"/>
      <c r="D47" s="17">
        <f>D48+D49</f>
        <v>2336</v>
      </c>
      <c r="E47" s="17">
        <f>E48+E49</f>
        <v>2336</v>
      </c>
      <c r="F47" s="19">
        <f t="shared" si="1"/>
        <v>100</v>
      </c>
    </row>
    <row r="48" spans="1:6" s="14" customFormat="1" ht="62.25" customHeight="1" x14ac:dyDescent="0.2">
      <c r="A48" s="40" t="s">
        <v>47</v>
      </c>
      <c r="B48" s="40"/>
      <c r="C48" s="40"/>
      <c r="D48" s="15">
        <v>500</v>
      </c>
      <c r="E48" s="15">
        <v>500</v>
      </c>
      <c r="F48" s="16">
        <f t="shared" si="1"/>
        <v>100</v>
      </c>
    </row>
    <row r="49" spans="1:7" s="14" customFormat="1" ht="51.75" customHeight="1" x14ac:dyDescent="0.2">
      <c r="A49" s="40" t="s">
        <v>48</v>
      </c>
      <c r="B49" s="40"/>
      <c r="C49" s="40"/>
      <c r="D49" s="15">
        <v>1836</v>
      </c>
      <c r="E49" s="15">
        <v>1836</v>
      </c>
      <c r="F49" s="16">
        <f t="shared" si="1"/>
        <v>100</v>
      </c>
    </row>
    <row r="50" spans="1:7" ht="61.5" customHeight="1" x14ac:dyDescent="0.2">
      <c r="A50" s="38" t="s">
        <v>49</v>
      </c>
      <c r="B50" s="38"/>
      <c r="C50" s="38"/>
      <c r="D50" s="17">
        <f>D51+D52+D53+D54+D55</f>
        <v>293485.8</v>
      </c>
      <c r="E50" s="17">
        <f>E51+E52+E53+E54+E55</f>
        <v>289635.8</v>
      </c>
      <c r="F50" s="19">
        <f t="shared" si="1"/>
        <v>98.688181847298921</v>
      </c>
    </row>
    <row r="51" spans="1:7" s="20" customFormat="1" ht="35.25" customHeight="1" x14ac:dyDescent="0.2">
      <c r="A51" s="39" t="s">
        <v>50</v>
      </c>
      <c r="B51" s="39"/>
      <c r="C51" s="39"/>
      <c r="D51" s="15">
        <v>269010.8</v>
      </c>
      <c r="E51" s="15">
        <v>269010.8</v>
      </c>
      <c r="F51" s="16">
        <f t="shared" si="1"/>
        <v>100</v>
      </c>
    </row>
    <row r="52" spans="1:7" s="20" customFormat="1" ht="47.25" customHeight="1" x14ac:dyDescent="0.2">
      <c r="A52" s="39" t="s">
        <v>51</v>
      </c>
      <c r="B52" s="39"/>
      <c r="C52" s="39"/>
      <c r="D52" s="15">
        <v>5446</v>
      </c>
      <c r="E52" s="15">
        <v>5446</v>
      </c>
      <c r="F52" s="16">
        <f t="shared" si="1"/>
        <v>100</v>
      </c>
    </row>
    <row r="53" spans="1:7" s="20" customFormat="1" ht="32.25" customHeight="1" x14ac:dyDescent="0.2">
      <c r="A53" s="39" t="s">
        <v>52</v>
      </c>
      <c r="B53" s="39"/>
      <c r="C53" s="39"/>
      <c r="D53" s="15">
        <v>821</v>
      </c>
      <c r="E53" s="15">
        <v>821</v>
      </c>
      <c r="F53" s="16">
        <f t="shared" si="1"/>
        <v>100</v>
      </c>
    </row>
    <row r="54" spans="1:7" s="20" customFormat="1" ht="55.5" customHeight="1" x14ac:dyDescent="0.2">
      <c r="A54" s="39" t="s">
        <v>53</v>
      </c>
      <c r="B54" s="39"/>
      <c r="C54" s="39"/>
      <c r="D54" s="15">
        <v>1880</v>
      </c>
      <c r="E54" s="15">
        <v>1880</v>
      </c>
      <c r="F54" s="16">
        <f t="shared" si="1"/>
        <v>100</v>
      </c>
    </row>
    <row r="55" spans="1:7" s="20" customFormat="1" ht="22.15" customHeight="1" x14ac:dyDescent="0.2">
      <c r="A55" s="39" t="s">
        <v>54</v>
      </c>
      <c r="B55" s="39"/>
      <c r="C55" s="39"/>
      <c r="D55" s="15">
        <v>16328</v>
      </c>
      <c r="E55" s="15">
        <v>12478</v>
      </c>
      <c r="F55" s="16">
        <f t="shared" si="1"/>
        <v>76.420872121509063</v>
      </c>
    </row>
    <row r="56" spans="1:7" ht="78" customHeight="1" x14ac:dyDescent="0.2">
      <c r="A56" s="38" t="s">
        <v>55</v>
      </c>
      <c r="B56" s="38"/>
      <c r="C56" s="38"/>
      <c r="D56" s="17">
        <f>D57+D58</f>
        <v>4987.6000000000004</v>
      </c>
      <c r="E56" s="17">
        <f>E57+E58</f>
        <v>4694</v>
      </c>
      <c r="F56" s="19">
        <f t="shared" si="1"/>
        <v>94.113401235062952</v>
      </c>
    </row>
    <row r="57" spans="1:7" s="20" customFormat="1" ht="44.25" customHeight="1" x14ac:dyDescent="0.2">
      <c r="A57" s="39" t="s">
        <v>56</v>
      </c>
      <c r="B57" s="39"/>
      <c r="C57" s="39"/>
      <c r="D57" s="15">
        <v>3797.6</v>
      </c>
      <c r="E57" s="15">
        <v>3504</v>
      </c>
      <c r="F57" s="16">
        <f t="shared" si="1"/>
        <v>92.268801348219938</v>
      </c>
    </row>
    <row r="58" spans="1:7" s="20" customFormat="1" ht="45" customHeight="1" x14ac:dyDescent="0.2">
      <c r="A58" s="39" t="s">
        <v>57</v>
      </c>
      <c r="B58" s="39"/>
      <c r="C58" s="39"/>
      <c r="D58" s="15">
        <v>1190</v>
      </c>
      <c r="E58" s="15">
        <v>1190</v>
      </c>
      <c r="F58" s="16">
        <f t="shared" si="1"/>
        <v>100</v>
      </c>
    </row>
    <row r="59" spans="1:7" s="20" customFormat="1" ht="72.75" customHeight="1" x14ac:dyDescent="0.2">
      <c r="A59" s="38" t="s">
        <v>58</v>
      </c>
      <c r="B59" s="38"/>
      <c r="C59" s="38"/>
      <c r="D59" s="17">
        <f>D60+D61+D62</f>
        <v>26125</v>
      </c>
      <c r="E59" s="17">
        <f>E60+E61+E62</f>
        <v>20285.900000000001</v>
      </c>
      <c r="F59" s="19">
        <f t="shared" si="1"/>
        <v>77.649377990430622</v>
      </c>
    </row>
    <row r="60" spans="1:7" s="20" customFormat="1" ht="39" customHeight="1" x14ac:dyDescent="0.2">
      <c r="A60" s="39" t="s">
        <v>59</v>
      </c>
      <c r="B60" s="39"/>
      <c r="C60" s="39"/>
      <c r="D60" s="15">
        <v>735</v>
      </c>
      <c r="E60" s="15">
        <v>735</v>
      </c>
      <c r="F60" s="16">
        <f t="shared" si="1"/>
        <v>100</v>
      </c>
    </row>
    <row r="61" spans="1:7" s="20" customFormat="1" ht="40.5" customHeight="1" x14ac:dyDescent="0.2">
      <c r="A61" s="39" t="s">
        <v>60</v>
      </c>
      <c r="B61" s="39"/>
      <c r="C61" s="39"/>
      <c r="D61" s="15">
        <v>16285</v>
      </c>
      <c r="E61" s="15">
        <v>12075</v>
      </c>
      <c r="F61" s="16">
        <f t="shared" si="1"/>
        <v>74.147988946883629</v>
      </c>
    </row>
    <row r="62" spans="1:7" s="20" customFormat="1" ht="29.25" customHeight="1" x14ac:dyDescent="0.2">
      <c r="A62" s="39" t="s">
        <v>61</v>
      </c>
      <c r="B62" s="39"/>
      <c r="C62" s="39"/>
      <c r="D62" s="15">
        <v>9105</v>
      </c>
      <c r="E62" s="15">
        <v>7475.9</v>
      </c>
      <c r="F62" s="16">
        <f t="shared" si="1"/>
        <v>82.107633168588677</v>
      </c>
    </row>
    <row r="63" spans="1:7" s="20" customFormat="1" ht="60" customHeight="1" x14ac:dyDescent="0.2">
      <c r="A63" s="38" t="s">
        <v>62</v>
      </c>
      <c r="B63" s="38"/>
      <c r="C63" s="38"/>
      <c r="D63" s="17">
        <f>D64+D65</f>
        <v>49527</v>
      </c>
      <c r="E63" s="17">
        <f>E64+E65</f>
        <v>49298</v>
      </c>
      <c r="F63" s="19">
        <f t="shared" si="1"/>
        <v>99.537625941405693</v>
      </c>
    </row>
    <row r="64" spans="1:7" s="20" customFormat="1" ht="111" customHeight="1" x14ac:dyDescent="0.2">
      <c r="A64" s="39" t="s">
        <v>63</v>
      </c>
      <c r="B64" s="39"/>
      <c r="C64" s="39"/>
      <c r="D64" s="15">
        <v>41060</v>
      </c>
      <c r="E64" s="15">
        <v>41060</v>
      </c>
      <c r="F64" s="16">
        <f t="shared" si="1"/>
        <v>100</v>
      </c>
      <c r="G64" s="21"/>
    </row>
    <row r="65" spans="1:7" s="20" customFormat="1" ht="61.9" customHeight="1" x14ac:dyDescent="0.2">
      <c r="A65" s="39" t="s">
        <v>64</v>
      </c>
      <c r="B65" s="39"/>
      <c r="C65" s="39"/>
      <c r="D65" s="15">
        <v>8467</v>
      </c>
      <c r="E65" s="15">
        <v>8238</v>
      </c>
      <c r="F65" s="16">
        <f t="shared" si="1"/>
        <v>97.295382071571993</v>
      </c>
      <c r="G65" s="21"/>
    </row>
    <row r="66" spans="1:7" s="20" customFormat="1" ht="72.75" customHeight="1" x14ac:dyDescent="0.2">
      <c r="A66" s="38" t="s">
        <v>65</v>
      </c>
      <c r="B66" s="38"/>
      <c r="C66" s="38"/>
      <c r="D66" s="17">
        <f>D67</f>
        <v>132701.5</v>
      </c>
      <c r="E66" s="17">
        <f>E67</f>
        <v>130209</v>
      </c>
      <c r="F66" s="19">
        <f t="shared" si="1"/>
        <v>98.121724321126734</v>
      </c>
    </row>
    <row r="67" spans="1:7" s="20" customFormat="1" ht="52.9" customHeight="1" x14ac:dyDescent="0.2">
      <c r="A67" s="39" t="s">
        <v>66</v>
      </c>
      <c r="B67" s="39"/>
      <c r="C67" s="39"/>
      <c r="D67" s="15">
        <v>132701.5</v>
      </c>
      <c r="E67" s="15">
        <v>130209</v>
      </c>
      <c r="F67" s="16">
        <f t="shared" si="1"/>
        <v>98.121724321126734</v>
      </c>
    </row>
    <row r="68" spans="1:7" ht="18.75" x14ac:dyDescent="0.3">
      <c r="A68" s="35" t="s">
        <v>67</v>
      </c>
      <c r="B68" s="35"/>
      <c r="C68" s="35"/>
      <c r="D68" s="22">
        <f>D66+D63+D59+D56+D50+D47+D42+D38+D31+D29+D26+D23+D18+D14+D9+D7</f>
        <v>1682434.4000000001</v>
      </c>
      <c r="E68" s="22">
        <f>E63+E59+E56+E50+E47+E42+E38+E31+E29+E26+E23+E18+E14+E9+E7+E66</f>
        <v>1635064</v>
      </c>
      <c r="F68" s="19">
        <f t="shared" si="1"/>
        <v>97.184413252605864</v>
      </c>
    </row>
    <row r="71" spans="1:7" ht="36" customHeight="1" x14ac:dyDescent="0.3">
      <c r="A71" s="36" t="s">
        <v>68</v>
      </c>
      <c r="B71" s="36"/>
      <c r="C71" s="36"/>
      <c r="D71" s="23"/>
      <c r="E71" s="37" t="s">
        <v>69</v>
      </c>
      <c r="F71" s="37"/>
    </row>
  </sheetData>
  <mergeCells count="68">
    <mergeCell ref="A1:F1"/>
    <mergeCell ref="A2:F2"/>
    <mergeCell ref="B4:F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8:C68"/>
    <mergeCell ref="A71:C71"/>
    <mergeCell ref="E71:F71"/>
    <mergeCell ref="A63:C63"/>
    <mergeCell ref="A64:C64"/>
    <mergeCell ref="A65:C65"/>
    <mergeCell ref="A66:C66"/>
    <mergeCell ref="A67:C67"/>
  </mergeCells>
  <pageMargins left="0.25" right="0.25" top="0.75" bottom="0.75" header="0.51180555555555496" footer="0.51180555555555496"/>
  <pageSetup scale="81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Normal="100" workbookViewId="0">
      <selection activeCell="H11" sqref="H11"/>
    </sheetView>
  </sheetViews>
  <sheetFormatPr defaultRowHeight="12.75" x14ac:dyDescent="0.2"/>
  <cols>
    <col min="1" max="1" width="19.5703125" customWidth="1"/>
    <col min="2" max="2" width="10.85546875" customWidth="1"/>
    <col min="3" max="3" width="37.28515625" customWidth="1"/>
    <col min="4" max="5" width="12.85546875" customWidth="1"/>
    <col min="6" max="6" width="8" customWidth="1"/>
    <col min="7" max="7" width="14" customWidth="1"/>
    <col min="8" max="8" width="13.28515625" customWidth="1"/>
    <col min="9" max="9" width="13" customWidth="1"/>
    <col min="10" max="10" width="0.7109375" customWidth="1"/>
    <col min="11" max="1025" width="8.7109375" customWidth="1"/>
  </cols>
  <sheetData>
    <row r="1" spans="1:9" ht="16.5" customHeight="1" x14ac:dyDescent="0.2">
      <c r="A1" s="49" t="s">
        <v>70</v>
      </c>
      <c r="B1" s="49"/>
      <c r="C1" s="49"/>
      <c r="D1" s="49"/>
      <c r="E1" s="49"/>
      <c r="F1" s="49"/>
      <c r="G1" s="49"/>
      <c r="H1" s="49"/>
      <c r="I1" s="49"/>
    </row>
    <row r="2" spans="1:9" ht="16.5" customHeight="1" x14ac:dyDescent="0.2">
      <c r="A2" s="49" t="s">
        <v>71</v>
      </c>
      <c r="B2" s="49"/>
      <c r="C2" s="49"/>
      <c r="D2" s="49"/>
      <c r="E2" s="49"/>
      <c r="F2" s="49"/>
      <c r="G2" s="49"/>
      <c r="H2" s="49"/>
      <c r="I2" s="49"/>
    </row>
    <row r="3" spans="1:9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</row>
    <row r="4" spans="1:9" ht="14.25" customHeight="1" x14ac:dyDescent="0.2">
      <c r="A4" s="24" t="s">
        <v>72</v>
      </c>
      <c r="B4" s="50" t="s">
        <v>73</v>
      </c>
      <c r="C4" s="50"/>
      <c r="D4" s="50"/>
      <c r="E4" s="50"/>
      <c r="F4" s="50"/>
      <c r="G4" s="50"/>
      <c r="H4" s="50"/>
      <c r="I4" s="50"/>
    </row>
    <row r="5" spans="1:9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</row>
    <row r="6" spans="1:9" ht="409.5" x14ac:dyDescent="0.2">
      <c r="A6" s="26" t="s">
        <v>74</v>
      </c>
      <c r="B6" s="26" t="s">
        <v>75</v>
      </c>
      <c r="C6" s="26" t="s">
        <v>3</v>
      </c>
      <c r="D6" s="26" t="s">
        <v>4</v>
      </c>
      <c r="E6" s="26" t="s">
        <v>76</v>
      </c>
      <c r="F6" s="26" t="s">
        <v>77</v>
      </c>
      <c r="G6" s="26" t="s">
        <v>78</v>
      </c>
      <c r="H6" s="26" t="s">
        <v>79</v>
      </c>
      <c r="I6" s="26" t="s">
        <v>80</v>
      </c>
    </row>
    <row r="7" spans="1:9" ht="33" customHeight="1" x14ac:dyDescent="0.2">
      <c r="A7" s="47" t="s">
        <v>81</v>
      </c>
      <c r="B7" s="47"/>
      <c r="C7" s="47"/>
      <c r="D7" s="27" t="s">
        <v>82</v>
      </c>
      <c r="E7" s="27" t="s">
        <v>83</v>
      </c>
      <c r="F7" s="28" t="s">
        <v>84</v>
      </c>
      <c r="G7" s="27" t="s">
        <v>85</v>
      </c>
      <c r="H7" s="27" t="s">
        <v>86</v>
      </c>
      <c r="I7" s="27" t="s">
        <v>87</v>
      </c>
    </row>
    <row r="8" spans="1:9" ht="22.15" customHeight="1" x14ac:dyDescent="0.2">
      <c r="A8" s="47" t="s">
        <v>88</v>
      </c>
      <c r="B8" s="47"/>
      <c r="C8" s="47"/>
      <c r="D8" s="27" t="s">
        <v>82</v>
      </c>
      <c r="E8" s="27" t="s">
        <v>83</v>
      </c>
      <c r="F8" s="28" t="s">
        <v>84</v>
      </c>
      <c r="G8" s="27" t="s">
        <v>85</v>
      </c>
      <c r="H8" s="27" t="s">
        <v>86</v>
      </c>
      <c r="I8" s="27" t="s">
        <v>87</v>
      </c>
    </row>
    <row r="9" spans="1:9" ht="33" customHeight="1" x14ac:dyDescent="0.2">
      <c r="A9" s="47" t="s">
        <v>89</v>
      </c>
      <c r="B9" s="47"/>
      <c r="C9" s="47"/>
      <c r="D9" s="27" t="s">
        <v>82</v>
      </c>
      <c r="E9" s="27" t="s">
        <v>83</v>
      </c>
      <c r="F9" s="28" t="s">
        <v>84</v>
      </c>
      <c r="G9" s="27" t="s">
        <v>85</v>
      </c>
      <c r="H9" s="27" t="s">
        <v>86</v>
      </c>
      <c r="I9" s="27" t="s">
        <v>87</v>
      </c>
    </row>
    <row r="10" spans="1:9" x14ac:dyDescent="0.2">
      <c r="A10" s="29" t="s">
        <v>90</v>
      </c>
      <c r="B10" s="30"/>
      <c r="C10" s="30" t="s">
        <v>91</v>
      </c>
      <c r="D10" s="31" t="s">
        <v>82</v>
      </c>
      <c r="E10" s="31" t="s">
        <v>83</v>
      </c>
      <c r="F10" s="32" t="s">
        <v>84</v>
      </c>
      <c r="G10" s="31" t="s">
        <v>85</v>
      </c>
      <c r="H10" s="31" t="s">
        <v>86</v>
      </c>
      <c r="I10" s="31" t="s">
        <v>87</v>
      </c>
    </row>
    <row r="11" spans="1:9" x14ac:dyDescent="0.2">
      <c r="A11" s="30"/>
      <c r="B11" s="29" t="s">
        <v>92</v>
      </c>
      <c r="C11" s="30"/>
      <c r="D11" s="31" t="s">
        <v>82</v>
      </c>
      <c r="E11" s="31" t="s">
        <v>83</v>
      </c>
      <c r="F11" s="32" t="s">
        <v>84</v>
      </c>
      <c r="G11" s="31" t="s">
        <v>85</v>
      </c>
      <c r="H11" s="31" t="s">
        <v>86</v>
      </c>
      <c r="I11" s="31" t="s">
        <v>87</v>
      </c>
    </row>
    <row r="12" spans="1:9" x14ac:dyDescent="0.2">
      <c r="A12" s="48" t="s">
        <v>67</v>
      </c>
      <c r="B12" s="48"/>
      <c r="C12" s="48"/>
      <c r="D12" s="33" t="s">
        <v>82</v>
      </c>
      <c r="E12" s="33" t="s">
        <v>83</v>
      </c>
      <c r="F12" s="34" t="s">
        <v>84</v>
      </c>
      <c r="G12" s="33" t="s">
        <v>85</v>
      </c>
      <c r="H12" s="33" t="s">
        <v>86</v>
      </c>
      <c r="I12" s="33" t="s">
        <v>87</v>
      </c>
    </row>
  </sheetData>
  <mergeCells count="7">
    <mergeCell ref="A9:C9"/>
    <mergeCell ref="A12:C12"/>
    <mergeCell ref="A1:I1"/>
    <mergeCell ref="A2:I2"/>
    <mergeCell ref="B4:I4"/>
    <mergeCell ref="A7:C7"/>
    <mergeCell ref="A8:C8"/>
  </mergeCell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Результат</vt:lpstr>
      <vt:lpstr>Sheet0</vt:lpstr>
      <vt:lpstr>Footer</vt:lpstr>
      <vt:lpstr>Header</vt:lpstr>
      <vt:lpstr>Row</vt:lpstr>
      <vt:lpstr>TotalCsr1</vt:lpstr>
      <vt:lpstr>TotalCsr2</vt:lpstr>
      <vt:lpstr>TotalCsr3</vt:lpstr>
      <vt:lpstr>TotalCsr4</vt:lpstr>
      <vt:lpstr>МестныйБюджет</vt:lpstr>
      <vt:lpstr>Результат!Область_печати</vt:lpstr>
      <vt:lpstr>ОблБюджет</vt:lpstr>
      <vt:lpstr>ПлановыеНазначения</vt:lpstr>
      <vt:lpstr>ПроцентВыполнения</vt:lpstr>
      <vt:lpstr>ФактическиИсполнено</vt:lpstr>
      <vt:lpstr>ФедБюджет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Ершов Вадим Сергеевич</dc:creator>
  <dc:description/>
  <cp:lastModifiedBy>Матыцина О.В.</cp:lastModifiedBy>
  <cp:revision>14</cp:revision>
  <cp:lastPrinted>2019-11-21T12:51:42Z</cp:lastPrinted>
  <dcterms:created xsi:type="dcterms:W3CDTF">2016-12-07T13:14:56Z</dcterms:created>
  <dcterms:modified xsi:type="dcterms:W3CDTF">2019-11-22T07:20:50Z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